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2"/>
  </bookViews>
  <sheets>
    <sheet name="汇总表" sheetId="1" r:id="rId1"/>
    <sheet name="网络运营系统" sheetId="2" r:id="rId2"/>
    <sheet name="车辆自动识别闸机设备" sheetId="3" r:id="rId3"/>
  </sheets>
  <definedNames>
    <definedName name="_xlnm.Print_Titles" localSheetId="2">'车辆自动识别闸机设备'!$1:$2</definedName>
    <definedName name="_xlnm.Print_Area" localSheetId="2">'车辆自动识别闸机设备'!$A$1:$I$23</definedName>
    <definedName name="_xlnm.Print_Area" localSheetId="1">'网络运营系统'!$A$1:$I$11</definedName>
    <definedName name="_xlnm.Print_Titles" localSheetId="1">'网络运营系统'!$1:$2</definedName>
    <definedName name="_xlnm.Print_Area" localSheetId="0">'汇总表'!$A$1:$D$5</definedName>
  </definedNames>
  <calcPr fullCalcOnLoad="1"/>
</workbook>
</file>

<file path=xl/sharedStrings.xml><?xml version="1.0" encoding="utf-8"?>
<sst xmlns="http://schemas.openxmlformats.org/spreadsheetml/2006/main" count="156" uniqueCount="115">
  <si>
    <t>临港高新产业园信息化建设添置设备
汇总表</t>
  </si>
  <si>
    <t>序号</t>
  </si>
  <si>
    <t>项目名称</t>
  </si>
  <si>
    <t>金额</t>
  </si>
  <si>
    <t>备注</t>
  </si>
  <si>
    <t>网络运营系统</t>
  </si>
  <si>
    <t>车辆自动识别闸机设备</t>
  </si>
  <si>
    <t>合计</t>
  </si>
  <si>
    <t>网络运营系统
预算清单</t>
  </si>
  <si>
    <t>技术规格、参数</t>
  </si>
  <si>
    <t>品牌</t>
  </si>
  <si>
    <t>型号</t>
  </si>
  <si>
    <t>单位</t>
  </si>
  <si>
    <t>数量</t>
  </si>
  <si>
    <t>含税单价
(元)</t>
  </si>
  <si>
    <t>含税合价
(元)</t>
  </si>
  <si>
    <t>核心交换机</t>
  </si>
  <si>
    <t>24口万兆光口高性能数据中心交换机</t>
  </si>
  <si>
    <t>华为</t>
  </si>
  <si>
    <t>S6730S-S24X6Q-A</t>
  </si>
  <si>
    <t>台</t>
  </si>
  <si>
    <t>OLT</t>
  </si>
  <si>
    <t>该款OLT多业务接入设备是业界首个分布式架构的智能汇聚OLT平台，定位为面向NG-PON的下一代OLT。致力于帮助客户构建“更宽、更快、更智能”的接入网络，为用户提供更佳的业务体验。提供GPON、XG-PON、XGS-PON、10G-EPON、EPON、P2P 10GE/GE接入，支持包括FTTH、FTTD、FTTB和FTTC在内的多种建网模式，满足家庭接入、企业接入、移动承载和Wi-Fi热点回传等各种业务场景需求，实现一张光纤网全业务。该设备融合了OLT和汇聚交换机的功能，支持作为大容量汇聚设备实现对ONT、MDU和园区交换机的统一汇聚，帮助简化网络架构，降低OPEX。</t>
  </si>
  <si>
    <t>MA5800</t>
  </si>
  <si>
    <t>16端口GPON板</t>
  </si>
  <si>
    <t>高密度，低功耗，支持1024接入用户，支持同一PON口下两个ONU到PON口最大的距离差为40 km，简化网络规</t>
  </si>
  <si>
    <t>H901GPUF</t>
  </si>
  <si>
    <t>块</t>
  </si>
  <si>
    <t>多WAN口路由器（负载均衡器）</t>
  </si>
  <si>
    <t xml:space="preserve">硬件：采用非X86多核架构，1U机架式设备，16个千兆电口（含2个管理口）+8个千兆光口+8个万兆光口，4个接口扩展槽位，2个硬盘扩展槽位，冗余电源设计，支持交流或直流电源。。
性能：整机四层吞吐量18Gbps，整机七层吞吐量5Gbps；七层并发连接数375万，七层每秒新建连接数18万。
功能：支持Vlan、QinQ、STP、MSTP等二层协议，支持RIP、OSPF、BGP、ISIS等路由协议，支持VxLAN技术，链路负载支持多种链路检测方法、不少于10种链路调度算法、内置IPS地址选路、智能DNS、DNS透明代理等功能，服务器负载支持不少于15种持续性算法、不少于10种健康检测算法、温暖上线\慢宕、服务器繁忙保护等功能，支持TCP连接复用、SSL卸载、HTTP压缩等多种应用优化能力，支持多虚一集群以及一虚多虚拟化功能,支持WAF、IPS、AV等应用层功能。
配套授权：链路负载不限制链路数量，服务器负载功能免授权。
</t>
  </si>
  <si>
    <t>H3C</t>
  </si>
  <si>
    <t>L1000-AK390</t>
  </si>
  <si>
    <t>上网管理(认证计费网关)</t>
  </si>
  <si>
    <t>千兆认证计费网关；支持V4/V6双栈；支持82号文日志采集，支持2000用户同时在线。8个千兆接口含光模块。支持802.1X，web、pppoe、ipoe，远程vpn等多种认证方式。
软硬件维保(*2年);</t>
  </si>
  <si>
    <t>城市热点</t>
  </si>
  <si>
    <t>Dr.COM 2000 （2166-1G）</t>
  </si>
  <si>
    <t>套</t>
  </si>
  <si>
    <t>上网管理（网络计费管理平台系统V6.2)</t>
  </si>
  <si>
    <t>Billingware 认证计费管理软件；认证计费及用户管理软件。可管理5000注册用户。
软件维保(*2年);</t>
  </si>
  <si>
    <t>Dr.COM 2000 V6.2（2166 Billingware-5000）</t>
  </si>
  <si>
    <t>光猫</t>
  </si>
  <si>
    <t>品牌光猫，支持1GE+3FE+WIFI功能。</t>
  </si>
  <si>
    <t>HS8346R</t>
  </si>
  <si>
    <t>集成费用</t>
  </si>
  <si>
    <t>综合运营系统设备搭建调试，具备对用户上网接入管理能力。</t>
  </si>
  <si>
    <t>项</t>
  </si>
  <si>
    <t>车辆自动识别闸机设备
预算清单</t>
  </si>
  <si>
    <t>一、道闸前端设备（二个出入口）</t>
  </si>
  <si>
    <t>出入口控制终端</t>
  </si>
  <si>
    <t>• 双千兆网卡，支持网络容错以及双网络IP设定、双网隔离等应用
• 5个千兆自适应RJ45网口具备交换机功能，可接入多路网络设备
• 2个标准全功能RS232接口，可直接接入标准RS232接口设备
• 标配128G SSD，应对恶略运行环境，适应性更强
• 支持大容量图片存储，可选配一块3.5寸机械硬盘
• 预安装BIOS，自主设计开发BIOS，系统运行稳定可靠
• 3.5mm标准音频孔设计，便于接入标准接口音频设备
• HDMI/VGA显示器输出支持，较好的兼容外部显示设备接入
• 发热量小，优良散热设计，可保证在-20℃~+70℃温度下稳定运行</t>
  </si>
  <si>
    <t>海康威视</t>
  </si>
  <si>
    <t>DS-TPE605-S</t>
  </si>
  <si>
    <t>1</t>
  </si>
  <si>
    <t>出入口视频单元</t>
  </si>
  <si>
    <t>• 高清晰：200万像素高清摄像机，最大分辨率可达1920*1200，帧率高达25fps；
• 低照度效果：1/2.7"逐行扫描CMOS，成像效果好， 0.002Lux彩色低照度监控效果，夜间看的更清
• 集成度高：集摄像机、LED显示屏（可选）、LED补光灯、镜头、喇叭功放于一体，有效节省施工布线成本；
• 显示屏：LED屏：支持2列四字三色LED屏，显示内容可灵活配置
• 补光灯：内置9颗高亮LED灯，智能补光技术，支持时控和光控
• 车牌识别种类：支持识别的号牌类型包括大（小）型汽车、使领馆汽车、警用汽车、教练汽车、新能源汽车、军车等；2019式武警车牌等国标车牌；
• 黑白名单控制：支持黑、白名单的导入及对比，可直接联动道闸开闸，支持脱机运行；
• 多种触发模式：支持视频触发、线圈触发、雷达触发等多种触发模式；捕获率高，纯视频识别，纯视频抓拍时可捕获无车牌，捕获率99.9%以上
• 防跟车模式：支持视频防跟车、雷达/线圈防跟车两种模式，对于连续过车的场景，可实现跟车不落杆，有效解决拥堵问题；
• 防护等级：机箱表面采用抗紫外线静电喷塑工艺，不起皮，不褪色，防尘防水等级符合室外设备IP54级别要求；</t>
  </si>
  <si>
    <t>DS-TMC2A1-D(LED)</t>
  </si>
  <si>
    <t>道闸</t>
  </si>
  <si>
    <t>自动挡车器DS-TMG303-XA是用于机动车通道上的出入口管理设备，广泛应用于停车场、小区、园区、企事业单位门口，管理车辆的出入。可通过停车场管理系统实现自动管理，也可以通过手动遥控实现起落杆。
l  电机上装有手轮装置，停电时，实现手动起落杆；
l  三个按键分别控制起杆、落杆和停止；
l  无触点监测：控制更精准、运行更平稳；
l  具备多种接口，可接入红外线（输入低电平信号）、地感及收费系统；
l  接线简单，无需布线及配线；
l  无线摇控功能（采用430.5MHZ遥控器）；
l  环境适应性强，支持低温-30℃安全使用；</t>
  </si>
  <si>
    <r>
      <t>DS-TMG301-XA(1.5+2.5</t>
    </r>
    <r>
      <rPr>
        <sz val="11"/>
        <rFont val="宋体"/>
        <family val="0"/>
      </rPr>
      <t>曲臂杆</t>
    </r>
    <r>
      <rPr>
        <sz val="11"/>
        <rFont val="宋体"/>
        <family val="0"/>
      </rPr>
      <t>)</t>
    </r>
  </si>
  <si>
    <t>出入口雷达</t>
  </si>
  <si>
    <t>• 支持 2 个线圈输入
• 可检测出二轮以上的机动车辆
• 具有故障检测功能，能输出线圈工作状态
• 具有防浪涌雷击保护功能，能有效保护车辆检测器
• 快速、有效、准确检测车辆的到达和离开</t>
  </si>
  <si>
    <t>NP-TMG022</t>
  </si>
  <si>
    <t>防撞固定挡车柱</t>
  </si>
  <si>
    <t>钢管警示柱反光柱防撞固定挡车柱道口标地桩隔离护栏路障杆防护栏尺寸：60mm管子直径：76mm，底座直径：150mm，管壁厚度：2.0mm，反光膜：高强反光膜，颜色：黄黑；</t>
  </si>
  <si>
    <t>国产</t>
  </si>
  <si>
    <t>国标</t>
  </si>
  <si>
    <t xml:space="preserve"> 管理软件</t>
  </si>
  <si>
    <t>车牌识别管理系统软件</t>
  </si>
  <si>
    <t>定制</t>
  </si>
  <si>
    <t>交换机</t>
  </si>
  <si>
    <t>8口千兆交换机</t>
  </si>
  <si>
    <t>华为/H3C</t>
  </si>
  <si>
    <t>8口</t>
  </si>
  <si>
    <t>二、线管材料</t>
  </si>
  <si>
    <t>光纤</t>
  </si>
  <si>
    <t>12芯单模光缆，50/125um，含熔纤</t>
  </si>
  <si>
    <t>烽火</t>
  </si>
  <si>
    <t>GYTA-12B1.3</t>
  </si>
  <si>
    <t>米</t>
  </si>
  <si>
    <t>光收发器</t>
  </si>
  <si>
    <t>一对（A：1光4电与B：1光1电）；单模单纤千兆光电收发器</t>
  </si>
  <si>
    <t>理智兴华</t>
  </si>
  <si>
    <t>XH-D9400</t>
  </si>
  <si>
    <t>对</t>
  </si>
  <si>
    <t>尾纤</t>
  </si>
  <si>
    <t>1.连接器采用句型结构及弹性卡子锁紧结构,防拉设计,防腐蚀主体;2.低损耗连接,高反射;3.单模G652D;4、插入损耗(dB):≤0.2(典型值)/≤0.35(最大值);5、互换性(dB):≤0.5dB;6、工作温度:-25℃~70℃;</t>
  </si>
  <si>
    <t>双芯单模</t>
  </si>
  <si>
    <t>条</t>
  </si>
  <si>
    <t>PVC线管</t>
  </si>
  <si>
    <t>国标θ20/θ25</t>
  </si>
  <si>
    <t>θ20/θ25</t>
  </si>
  <si>
    <t>电源线</t>
  </si>
  <si>
    <t>国标RVV3*1.5电源线</t>
  </si>
  <si>
    <t>RVV3*1.5</t>
  </si>
  <si>
    <t>信号控制线</t>
  </si>
  <si>
    <t>国标RVV4*1.0</t>
  </si>
  <si>
    <t>RVV4*1.0</t>
  </si>
  <si>
    <t>网线</t>
  </si>
  <si>
    <t xml:space="preserve"> 护套材质：PVC ；u 护套颜色（可选）：默认灰色；u 成品外径：7.6±0.3mm； u 导体：99.99%无氧铜 ；u 导体直径：23AWG；u 导体绝缘外径：1.06±0.05mm ；u 芯数：4*2 ；u 特性阻抗：100±15Ω ；u 单根导体最大电阻：≤9.5Ω/100m ；u 导体间介电强度，DC，1min：1Kv/1min ；u 工作电容最大值：≤5.6nF/100m ；u 线对直流电阻不平衡性：≤2.5% ；u 最小互电容：51pf/m ；u 最大平衡电容：160pf/km； u 最大电流平衡：2%  ；u 敷设弯曲半径：建议敷设弯曲半径&gt;8倍线缆外径 ；u 敷设拉力：建议敷设时短期拉力&lt;110N ；u 使用拉力：建议使用时长期拉力&lt;20N ；u 施工温度： 0～40℃ ；u 使用温度： -10～60℃ ；</t>
  </si>
  <si>
    <t>大华</t>
  </si>
  <si>
    <t>六类线</t>
  </si>
  <si>
    <t>设备安装调试及其它辅助材料等</t>
  </si>
  <si>
    <t>各类线管辅材、接头、配线、紧固件、开关及其它辅材等</t>
  </si>
  <si>
    <t>三</t>
  </si>
  <si>
    <t>设备材料费合计</t>
  </si>
  <si>
    <t>一+二</t>
  </si>
  <si>
    <t>四</t>
  </si>
  <si>
    <t>工程安装费</t>
  </si>
  <si>
    <t>三*10%</t>
  </si>
  <si>
    <t>五</t>
  </si>
  <si>
    <t>工程调试费</t>
  </si>
  <si>
    <t>（三+四）*5%</t>
  </si>
  <si>
    <t>六</t>
  </si>
  <si>
    <t>工程总价</t>
  </si>
  <si>
    <t>三+四+五</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</si>
</sst>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804]* #,##0_ ;_ [$￥-804]* \-#,##0_ ;_ [$￥-804]* &quot;-&quot;_ ;_ @_ "/>
    <numFmt numFmtId="177" formatCode="#,##0_ "/>
    <numFmt numFmtId="178" formatCode="#,##0_);[Red]\(#,##0\)"/>
  </numFmts>
  <fonts count="57">
    <font>
      <sz val="11"/>
      <color theme="1"/>
      <name val="Calibri"/>
      <family val="0"/>
    </font>
    <font>
      <sz val="11"/>
      <name val="宋体"/>
      <family val="0"/>
    </font>
    <font>
      <sz val="10"/>
      <name val="宋体"/>
      <family val="0"/>
    </font>
    <font>
      <sz val="8"/>
      <name val="微软雅黑"/>
      <family val="2"/>
    </font>
    <font>
      <b/>
      <sz val="10"/>
      <name val="宋体"/>
      <family val="0"/>
    </font>
    <font>
      <b/>
      <sz val="16"/>
      <name val="宋体"/>
      <family val="0"/>
    </font>
    <font>
      <b/>
      <sz val="11"/>
      <name val="宋体"/>
      <family val="0"/>
    </font>
    <font>
      <b/>
      <sz val="11"/>
      <color indexed="8"/>
      <name val="宋体"/>
      <family val="0"/>
    </font>
    <font>
      <sz val="11"/>
      <color indexed="8"/>
      <name val="宋体"/>
      <family val="0"/>
    </font>
    <font>
      <sz val="12"/>
      <color indexed="8"/>
      <name val="宋体"/>
      <family val="0"/>
    </font>
    <font>
      <b/>
      <sz val="16"/>
      <color indexed="8"/>
      <name val="宋体"/>
      <family val="0"/>
    </font>
    <font>
      <b/>
      <sz val="12"/>
      <color indexed="8"/>
      <name val="宋体"/>
      <family val="0"/>
    </font>
    <font>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sz val="12"/>
      <name val="Times New Roman"/>
      <family val="1"/>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sz val="12"/>
      <name val="宋体"/>
      <family val="0"/>
    </font>
    <font>
      <b/>
      <sz val="11"/>
      <color indexed="53"/>
      <name val="宋体"/>
      <family val="0"/>
    </font>
    <font>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b/>
      <sz val="11"/>
      <color theme="1"/>
      <name val="宋体"/>
      <family val="0"/>
    </font>
    <font>
      <sz val="11"/>
      <color theme="1"/>
      <name val="宋体"/>
      <family val="0"/>
    </font>
    <font>
      <sz val="12"/>
      <color theme="1"/>
      <name val="Calibri"/>
      <family val="0"/>
    </font>
    <font>
      <b/>
      <sz val="16"/>
      <color theme="1"/>
      <name val="Calibri"/>
      <family val="0"/>
    </font>
    <font>
      <b/>
      <sz val="12"/>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176" fontId="22" fillId="0" borderId="0">
      <alignment/>
      <protection/>
    </xf>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0" fillId="0" borderId="0">
      <alignment/>
      <protection/>
    </xf>
    <xf numFmtId="0" fontId="0" fillId="31" borderId="0" applyNumberFormat="0" applyBorder="0" applyAlignment="0" applyProtection="0"/>
    <xf numFmtId="0" fontId="35" fillId="32" borderId="0" applyNumberFormat="0" applyBorder="0" applyAlignment="0" applyProtection="0"/>
    <xf numFmtId="0" fontId="51" fillId="0" borderId="0">
      <alignment/>
      <protection/>
    </xf>
    <xf numFmtId="0" fontId="30" fillId="0" borderId="0">
      <alignment vertical="center"/>
      <protection/>
    </xf>
    <xf numFmtId="0" fontId="0" fillId="0" borderId="0">
      <alignment vertical="center"/>
      <protection/>
    </xf>
    <xf numFmtId="0" fontId="32" fillId="0" borderId="0">
      <alignment vertical="center"/>
      <protection/>
    </xf>
    <xf numFmtId="177" fontId="30" fillId="0" borderId="0">
      <alignment wrapText="1"/>
      <protection/>
    </xf>
  </cellStyleXfs>
  <cellXfs count="47">
    <xf numFmtId="0" fontId="0" fillId="0" borderId="0" xfId="0" applyFont="1" applyAlignment="1">
      <alignment vertical="center"/>
    </xf>
    <xf numFmtId="0" fontId="2" fillId="0" borderId="0" xfId="0" applyNumberFormat="1" applyFont="1" applyFill="1" applyAlignment="1">
      <alignment horizontal="center" vertical="center" wrapText="1"/>
    </xf>
    <xf numFmtId="0" fontId="3" fillId="0" borderId="0" xfId="0" applyFont="1" applyFill="1" applyAlignment="1">
      <alignment vertical="center"/>
    </xf>
    <xf numFmtId="0" fontId="2" fillId="0" borderId="0" xfId="0" applyNumberFormat="1" applyFont="1" applyFill="1" applyAlignment="1">
      <alignment vertical="center" wrapText="1"/>
    </xf>
    <xf numFmtId="0" fontId="4" fillId="0" borderId="0" xfId="0" applyFont="1" applyFill="1" applyAlignment="1">
      <alignment vertical="center"/>
    </xf>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2" fillId="0" borderId="0" xfId="0" applyFont="1" applyFill="1" applyAlignment="1">
      <alignment vertical="center"/>
    </xf>
    <xf numFmtId="0" fontId="5" fillId="0" borderId="0" xfId="0" applyFont="1" applyFill="1" applyBorder="1" applyAlignment="1">
      <alignment horizontal="center" vertical="center" wrapText="1"/>
    </xf>
    <xf numFmtId="178" fontId="5" fillId="0" borderId="0" xfId="0" applyNumberFormat="1" applyFont="1" applyFill="1" applyBorder="1" applyAlignment="1">
      <alignment horizontal="center" vertical="center" wrapText="1"/>
    </xf>
    <xf numFmtId="178" fontId="5" fillId="0" borderId="0"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vertical="center" wrapText="1"/>
    </xf>
    <xf numFmtId="0" fontId="1" fillId="0" borderId="9" xfId="0" applyNumberFormat="1" applyFont="1" applyFill="1" applyBorder="1" applyAlignment="1">
      <alignment vertical="center" wrapText="1"/>
    </xf>
    <xf numFmtId="0" fontId="1" fillId="0" borderId="9" xfId="65" applyFont="1" applyFill="1" applyBorder="1" applyAlignment="1">
      <alignment horizontal="center" vertical="center" wrapText="1"/>
      <protection/>
    </xf>
    <xf numFmtId="0" fontId="1" fillId="0" borderId="9" xfId="65" applyNumberFormat="1" applyFont="1" applyFill="1" applyBorder="1" applyAlignment="1">
      <alignment horizontal="center" vertical="center" wrapText="1"/>
      <protection/>
    </xf>
    <xf numFmtId="0" fontId="1" fillId="0" borderId="9" xfId="68" applyNumberFormat="1" applyFont="1" applyBorder="1" applyAlignment="1">
      <alignment horizontal="center" vertical="center" wrapText="1"/>
      <protection/>
    </xf>
    <xf numFmtId="0" fontId="1" fillId="0" borderId="9" xfId="68" applyNumberFormat="1" applyFont="1" applyBorder="1" applyAlignment="1">
      <alignment vertical="center" wrapText="1"/>
      <protection/>
    </xf>
    <xf numFmtId="0" fontId="1" fillId="0" borderId="9" xfId="68" applyNumberFormat="1" applyFont="1" applyFill="1" applyBorder="1" applyAlignment="1">
      <alignment horizontal="center" vertical="center" wrapText="1"/>
      <protection/>
    </xf>
    <xf numFmtId="1" fontId="52" fillId="0" borderId="9" xfId="0" applyNumberFormat="1" applyFont="1" applyBorder="1" applyAlignment="1">
      <alignment horizontal="center" vertical="center" wrapText="1"/>
    </xf>
    <xf numFmtId="1" fontId="53" fillId="0" borderId="9" xfId="69" applyNumberFormat="1" applyFont="1" applyFill="1" applyBorder="1" applyAlignment="1">
      <alignment horizontal="center" vertical="center" wrapText="1"/>
      <protection/>
    </xf>
    <xf numFmtId="1" fontId="53" fillId="33" borderId="9" xfId="0" applyNumberFormat="1" applyFont="1" applyFill="1" applyBorder="1" applyAlignment="1">
      <alignment horizontal="center" vertical="center" wrapText="1"/>
    </xf>
    <xf numFmtId="0" fontId="53" fillId="0" borderId="9" xfId="0" applyFont="1" applyBorder="1" applyAlignment="1">
      <alignment horizontal="center" vertical="center" wrapText="1"/>
    </xf>
    <xf numFmtId="1" fontId="52" fillId="34" borderId="9" xfId="35" applyNumberFormat="1" applyFont="1" applyFill="1" applyBorder="1" applyAlignment="1">
      <alignment horizontal="center" vertical="center" wrapText="1"/>
      <protection/>
    </xf>
    <xf numFmtId="0" fontId="1" fillId="0" borderId="9" xfId="0" applyFont="1" applyBorder="1" applyAlignment="1">
      <alignment horizontal="center" vertical="center" wrapText="1"/>
    </xf>
    <xf numFmtId="1" fontId="52" fillId="0" borderId="9" xfId="69" applyNumberFormat="1" applyFont="1" applyFill="1" applyBorder="1" applyAlignment="1">
      <alignment horizontal="center" vertical="center" wrapText="1"/>
      <protection/>
    </xf>
    <xf numFmtId="1" fontId="52" fillId="33" borderId="9" xfId="0" applyNumberFormat="1" applyFont="1" applyFill="1" applyBorder="1" applyAlignment="1">
      <alignment horizontal="center" vertical="center" wrapText="1"/>
    </xf>
    <xf numFmtId="0" fontId="52" fillId="0" borderId="9" xfId="0" applyFont="1" applyBorder="1" applyAlignment="1">
      <alignment horizontal="center" vertical="center" wrapText="1"/>
    </xf>
    <xf numFmtId="0" fontId="1" fillId="0" borderId="0" xfId="0" applyNumberFormat="1" applyFont="1" applyFill="1" applyAlignment="1">
      <alignment horizontal="center" vertical="center" wrapText="1"/>
    </xf>
    <xf numFmtId="0" fontId="1" fillId="0" borderId="0" xfId="0" applyNumberFormat="1" applyFont="1" applyFill="1" applyAlignment="1">
      <alignment vertical="center" wrapText="1"/>
    </xf>
    <xf numFmtId="0" fontId="6" fillId="0" borderId="0" xfId="0" applyFont="1" applyFill="1" applyAlignment="1">
      <alignment vertical="center" wrapText="1"/>
    </xf>
    <xf numFmtId="0" fontId="6" fillId="0" borderId="9" xfId="0" applyFont="1" applyFill="1" applyBorder="1" applyAlignment="1">
      <alignment horizontal="center" vertical="center" wrapText="1"/>
    </xf>
    <xf numFmtId="0" fontId="48" fillId="0" borderId="0" xfId="0" applyFont="1" applyAlignment="1">
      <alignment vertical="center"/>
    </xf>
    <xf numFmtId="0" fontId="54" fillId="0" borderId="0" xfId="0" applyFont="1" applyAlignment="1">
      <alignment vertical="center" wrapText="1"/>
    </xf>
    <xf numFmtId="0" fontId="55" fillId="0" borderId="0" xfId="0" applyFont="1" applyAlignment="1">
      <alignment horizontal="center" vertical="center" wrapText="1"/>
    </xf>
    <xf numFmtId="0" fontId="55" fillId="0" borderId="0" xfId="0" applyFont="1" applyAlignment="1">
      <alignment horizontal="center" vertical="center" wrapText="1"/>
    </xf>
    <xf numFmtId="0" fontId="56" fillId="0" borderId="9" xfId="0" applyFont="1" applyBorder="1" applyAlignment="1">
      <alignment horizontal="center" vertical="center" wrapText="1"/>
    </xf>
    <xf numFmtId="0" fontId="54" fillId="0" borderId="9" xfId="0" applyFont="1" applyBorder="1" applyAlignment="1">
      <alignment horizontal="center" vertical="center" wrapText="1"/>
    </xf>
    <xf numFmtId="0" fontId="54" fillId="0" borderId="9" xfId="0" applyFont="1" applyBorder="1" applyAlignment="1">
      <alignment horizontal="center" vertical="center" wrapText="1"/>
    </xf>
    <xf numFmtId="0" fontId="56" fillId="0" borderId="9" xfId="0" applyFont="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依云前海0616"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0,0&#13;&#10;NA&#13;&#10;" xfId="62"/>
    <cellStyle name="40% - 强调文字颜色 6" xfId="63"/>
    <cellStyle name="60% - 强调文字颜色 6" xfId="64"/>
    <cellStyle name="Normal" xfId="65"/>
    <cellStyle name="常规 2" xfId="66"/>
    <cellStyle name="常规 3" xfId="67"/>
    <cellStyle name="常规_Sheet1_1" xfId="68"/>
    <cellStyle name="常规_规划清单"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5"/>
  <sheetViews>
    <sheetView zoomScaleSheetLayoutView="100" workbookViewId="0" topLeftCell="A1">
      <selection activeCell="D9" sqref="D9"/>
    </sheetView>
  </sheetViews>
  <sheetFormatPr defaultColWidth="9.00390625" defaultRowHeight="15"/>
  <cols>
    <col min="1" max="1" width="8.57421875" style="40" customWidth="1"/>
    <col min="2" max="2" width="25.57421875" style="40" customWidth="1"/>
    <col min="3" max="3" width="20.57421875" style="40" customWidth="1"/>
    <col min="4" max="4" width="15.57421875" style="40" customWidth="1"/>
  </cols>
  <sheetData>
    <row r="1" spans="1:4" ht="49.5" customHeight="1">
      <c r="A1" s="41" t="s">
        <v>0</v>
      </c>
      <c r="B1" s="42"/>
      <c r="C1" s="42"/>
      <c r="D1" s="42"/>
    </row>
    <row r="2" spans="1:4" s="39" customFormat="1" ht="49.5" customHeight="1">
      <c r="A2" s="43" t="s">
        <v>1</v>
      </c>
      <c r="B2" s="43" t="s">
        <v>2</v>
      </c>
      <c r="C2" s="43" t="s">
        <v>3</v>
      </c>
      <c r="D2" s="43" t="s">
        <v>4</v>
      </c>
    </row>
    <row r="3" spans="1:4" ht="49.5" customHeight="1">
      <c r="A3" s="44">
        <v>1</v>
      </c>
      <c r="B3" s="45" t="s">
        <v>5</v>
      </c>
      <c r="C3" s="44">
        <f>ROUND('网络运营系统'!I11,0)</f>
        <v>372000</v>
      </c>
      <c r="D3" s="44"/>
    </row>
    <row r="4" spans="1:4" ht="49.5" customHeight="1">
      <c r="A4" s="44">
        <v>2</v>
      </c>
      <c r="B4" s="45" t="s">
        <v>6</v>
      </c>
      <c r="C4" s="44">
        <f>ROUND('车辆自动识别闸机设备'!G23,0)</f>
        <v>68019</v>
      </c>
      <c r="D4" s="44"/>
    </row>
    <row r="5" spans="1:4" s="39" customFormat="1" ht="49.5" customHeight="1">
      <c r="A5" s="43" t="s">
        <v>7</v>
      </c>
      <c r="B5" s="46"/>
      <c r="C5" s="46">
        <f>SUM(C3:C4)</f>
        <v>440019</v>
      </c>
      <c r="D5" s="46"/>
    </row>
    <row r="6" ht="34.5" customHeight="1"/>
    <row r="7" ht="24.75" customHeight="1"/>
    <row r="8" ht="24.75" customHeight="1"/>
    <row r="9" ht="24.75" customHeight="1"/>
    <row r="10" ht="24.75" customHeight="1"/>
    <row r="11" ht="24.75" customHeight="1"/>
  </sheetData>
  <sheetProtection/>
  <mergeCells count="2">
    <mergeCell ref="A1:D1"/>
    <mergeCell ref="A5:B5"/>
  </mergeCells>
  <printOptions horizontalCentered="1"/>
  <pageMargins left="0.7513888888888889" right="0.7513888888888889"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11"/>
  <sheetViews>
    <sheetView zoomScaleSheetLayoutView="100" workbookViewId="0" topLeftCell="A1">
      <selection activeCell="L4" sqref="L4"/>
    </sheetView>
  </sheetViews>
  <sheetFormatPr defaultColWidth="9.00390625" defaultRowHeight="15"/>
  <cols>
    <col min="1" max="1" width="5.57421875" style="5" customWidth="1"/>
    <col min="2" max="2" width="12.57421875" style="6" customWidth="1"/>
    <col min="3" max="3" width="55.57421875" style="7" customWidth="1"/>
    <col min="4" max="4" width="8.57421875" style="6" customWidth="1"/>
    <col min="5" max="5" width="12.57421875" style="6" customWidth="1"/>
    <col min="6" max="6" width="6.57421875" style="6" customWidth="1"/>
    <col min="7" max="7" width="8.57421875" style="6" customWidth="1"/>
    <col min="8" max="8" width="9.57421875" style="6" customWidth="1"/>
    <col min="9" max="9" width="10.57421875" style="6" customWidth="1"/>
  </cols>
  <sheetData>
    <row r="1" spans="1:9" s="9" customFormat="1" ht="45" customHeight="1">
      <c r="A1" s="10" t="s">
        <v>8</v>
      </c>
      <c r="B1" s="11"/>
      <c r="C1" s="12"/>
      <c r="D1" s="11"/>
      <c r="E1" s="11"/>
      <c r="F1" s="11"/>
      <c r="G1" s="11"/>
      <c r="H1" s="11"/>
      <c r="I1" s="11"/>
    </row>
    <row r="2" spans="1:9" s="9" customFormat="1" ht="30" customHeight="1">
      <c r="A2" s="13" t="s">
        <v>1</v>
      </c>
      <c r="B2" s="13" t="s">
        <v>2</v>
      </c>
      <c r="C2" s="13" t="s">
        <v>9</v>
      </c>
      <c r="D2" s="13" t="s">
        <v>10</v>
      </c>
      <c r="E2" s="13" t="s">
        <v>11</v>
      </c>
      <c r="F2" s="13" t="s">
        <v>12</v>
      </c>
      <c r="G2" s="13" t="s">
        <v>13</v>
      </c>
      <c r="H2" s="13" t="s">
        <v>14</v>
      </c>
      <c r="I2" s="13" t="s">
        <v>15</v>
      </c>
    </row>
    <row r="3" spans="1:9" s="9" customFormat="1" ht="34.5" customHeight="1">
      <c r="A3" s="16">
        <v>1</v>
      </c>
      <c r="B3" s="16" t="s">
        <v>16</v>
      </c>
      <c r="C3" s="17" t="s">
        <v>17</v>
      </c>
      <c r="D3" s="16" t="s">
        <v>18</v>
      </c>
      <c r="E3" s="16" t="s">
        <v>19</v>
      </c>
      <c r="F3" s="16" t="s">
        <v>20</v>
      </c>
      <c r="G3" s="16">
        <v>1</v>
      </c>
      <c r="H3" s="16">
        <v>15000</v>
      </c>
      <c r="I3" s="16">
        <f aca="true" t="shared" si="0" ref="I3:I10">G3*H3</f>
        <v>15000</v>
      </c>
    </row>
    <row r="4" spans="1:9" s="9" customFormat="1" ht="150" customHeight="1">
      <c r="A4" s="16">
        <v>2</v>
      </c>
      <c r="B4" s="16" t="s">
        <v>21</v>
      </c>
      <c r="C4" s="17" t="s">
        <v>22</v>
      </c>
      <c r="D4" s="16" t="s">
        <v>18</v>
      </c>
      <c r="E4" s="16" t="s">
        <v>23</v>
      </c>
      <c r="F4" s="16" t="s">
        <v>20</v>
      </c>
      <c r="G4" s="16">
        <v>1</v>
      </c>
      <c r="H4" s="16">
        <v>9500</v>
      </c>
      <c r="I4" s="16">
        <f t="shared" si="0"/>
        <v>9500</v>
      </c>
    </row>
    <row r="5" spans="1:9" s="9" customFormat="1" ht="34.5" customHeight="1">
      <c r="A5" s="16">
        <v>3</v>
      </c>
      <c r="B5" s="16" t="s">
        <v>24</v>
      </c>
      <c r="C5" s="17" t="s">
        <v>25</v>
      </c>
      <c r="D5" s="16" t="s">
        <v>18</v>
      </c>
      <c r="E5" s="16" t="s">
        <v>26</v>
      </c>
      <c r="F5" s="16" t="s">
        <v>27</v>
      </c>
      <c r="G5" s="16">
        <v>2</v>
      </c>
      <c r="H5" s="16">
        <v>16500</v>
      </c>
      <c r="I5" s="16">
        <f t="shared" si="0"/>
        <v>33000</v>
      </c>
    </row>
    <row r="6" spans="1:9" s="9" customFormat="1" ht="199.5" customHeight="1">
      <c r="A6" s="16">
        <v>4</v>
      </c>
      <c r="B6" s="16" t="s">
        <v>28</v>
      </c>
      <c r="C6" s="17" t="s">
        <v>29</v>
      </c>
      <c r="D6" s="16" t="s">
        <v>30</v>
      </c>
      <c r="E6" s="16" t="s">
        <v>31</v>
      </c>
      <c r="F6" s="16" t="s">
        <v>20</v>
      </c>
      <c r="G6" s="16">
        <v>1</v>
      </c>
      <c r="H6" s="16">
        <v>72000</v>
      </c>
      <c r="I6" s="16">
        <f t="shared" si="0"/>
        <v>72000</v>
      </c>
    </row>
    <row r="7" spans="1:9" s="9" customFormat="1" ht="64.5" customHeight="1">
      <c r="A7" s="16">
        <v>5</v>
      </c>
      <c r="B7" s="16" t="s">
        <v>32</v>
      </c>
      <c r="C7" s="17" t="s">
        <v>33</v>
      </c>
      <c r="D7" s="16" t="s">
        <v>34</v>
      </c>
      <c r="E7" s="16" t="s">
        <v>35</v>
      </c>
      <c r="F7" s="16" t="s">
        <v>36</v>
      </c>
      <c r="G7" s="16">
        <v>1</v>
      </c>
      <c r="H7" s="16">
        <v>140000</v>
      </c>
      <c r="I7" s="16">
        <f t="shared" si="0"/>
        <v>140000</v>
      </c>
    </row>
    <row r="8" spans="1:9" s="9" customFormat="1" ht="54.75" customHeight="1">
      <c r="A8" s="16">
        <v>6</v>
      </c>
      <c r="B8" s="16" t="s">
        <v>37</v>
      </c>
      <c r="C8" s="17" t="s">
        <v>38</v>
      </c>
      <c r="D8" s="16"/>
      <c r="E8" s="16" t="s">
        <v>39</v>
      </c>
      <c r="F8" s="16" t="s">
        <v>36</v>
      </c>
      <c r="G8" s="16">
        <v>1</v>
      </c>
      <c r="H8" s="16">
        <v>45000</v>
      </c>
      <c r="I8" s="16">
        <f t="shared" si="0"/>
        <v>45000</v>
      </c>
    </row>
    <row r="9" spans="1:9" s="9" customFormat="1" ht="24.75" customHeight="1">
      <c r="A9" s="16">
        <v>7</v>
      </c>
      <c r="B9" s="16" t="s">
        <v>40</v>
      </c>
      <c r="C9" s="17" t="s">
        <v>41</v>
      </c>
      <c r="D9" s="16" t="s">
        <v>18</v>
      </c>
      <c r="E9" s="16" t="s">
        <v>42</v>
      </c>
      <c r="F9" s="16" t="s">
        <v>20</v>
      </c>
      <c r="G9" s="16">
        <v>200</v>
      </c>
      <c r="H9" s="16">
        <v>195</v>
      </c>
      <c r="I9" s="16">
        <f t="shared" si="0"/>
        <v>39000</v>
      </c>
    </row>
    <row r="10" spans="1:9" s="9" customFormat="1" ht="24.75" customHeight="1">
      <c r="A10" s="16">
        <v>8</v>
      </c>
      <c r="B10" s="16" t="s">
        <v>43</v>
      </c>
      <c r="C10" s="17" t="s">
        <v>44</v>
      </c>
      <c r="D10" s="16"/>
      <c r="E10" s="16"/>
      <c r="F10" s="16" t="s">
        <v>45</v>
      </c>
      <c r="G10" s="16">
        <v>1</v>
      </c>
      <c r="H10" s="16">
        <v>18500</v>
      </c>
      <c r="I10" s="16">
        <f t="shared" si="0"/>
        <v>18500</v>
      </c>
    </row>
    <row r="11" spans="1:9" s="4" customFormat="1" ht="24.75" customHeight="1">
      <c r="A11" s="38" t="s">
        <v>7</v>
      </c>
      <c r="B11" s="38"/>
      <c r="C11" s="38"/>
      <c r="D11" s="38"/>
      <c r="E11" s="38"/>
      <c r="F11" s="38"/>
      <c r="G11" s="38"/>
      <c r="H11" s="38"/>
      <c r="I11" s="38">
        <f>SUM(I3:I10)</f>
        <v>372000</v>
      </c>
    </row>
  </sheetData>
  <sheetProtection/>
  <mergeCells count="2">
    <mergeCell ref="A1:I1"/>
    <mergeCell ref="A11:E11"/>
  </mergeCells>
  <printOptions horizontalCentered="1"/>
  <pageMargins left="0.39305555555555555" right="0.39305555555555555" top="0.7868055555555555" bottom="0.7868055555555555" header="0.39305555555555555" footer="0.393055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R23"/>
  <sheetViews>
    <sheetView tabSelected="1" zoomScale="115" zoomScaleNormal="115" zoomScaleSheetLayoutView="100" workbookViewId="0" topLeftCell="A1">
      <selection activeCell="L4" sqref="L4"/>
    </sheetView>
  </sheetViews>
  <sheetFormatPr defaultColWidth="9.00390625" defaultRowHeight="15" customHeight="1"/>
  <cols>
    <col min="1" max="1" width="4.57421875" style="5" customWidth="1"/>
    <col min="2" max="2" width="10.57421875" style="6" customWidth="1"/>
    <col min="3" max="3" width="55.57421875" style="7" customWidth="1"/>
    <col min="4" max="4" width="8.57421875" style="6" customWidth="1"/>
    <col min="5" max="5" width="10.57421875" style="6" customWidth="1"/>
    <col min="6" max="6" width="5.57421875" style="6" customWidth="1"/>
    <col min="7" max="7" width="6.57421875" style="6" customWidth="1"/>
    <col min="8" max="8" width="8.57421875" style="6" customWidth="1"/>
    <col min="9" max="9" width="9.57421875" style="6" customWidth="1"/>
    <col min="10" max="10" width="9.00390625" style="8" customWidth="1"/>
    <col min="11" max="16384" width="9.00390625" style="9" customWidth="1"/>
  </cols>
  <sheetData>
    <row r="1" spans="1:9" ht="45" customHeight="1">
      <c r="A1" s="10" t="s">
        <v>46</v>
      </c>
      <c r="B1" s="11"/>
      <c r="C1" s="12"/>
      <c r="D1" s="11"/>
      <c r="E1" s="11"/>
      <c r="F1" s="11"/>
      <c r="G1" s="11"/>
      <c r="H1" s="11"/>
      <c r="I1" s="11"/>
    </row>
    <row r="2" spans="1:9" ht="30" customHeight="1">
      <c r="A2" s="13" t="s">
        <v>1</v>
      </c>
      <c r="B2" s="13" t="s">
        <v>2</v>
      </c>
      <c r="C2" s="13" t="s">
        <v>9</v>
      </c>
      <c r="D2" s="13" t="s">
        <v>10</v>
      </c>
      <c r="E2" s="13" t="s">
        <v>11</v>
      </c>
      <c r="F2" s="13" t="s">
        <v>12</v>
      </c>
      <c r="G2" s="13" t="s">
        <v>13</v>
      </c>
      <c r="H2" s="13" t="s">
        <v>14</v>
      </c>
      <c r="I2" s="13" t="s">
        <v>15</v>
      </c>
    </row>
    <row r="3" spans="1:10" s="1" customFormat="1" ht="24.75" customHeight="1">
      <c r="A3" s="14" t="s">
        <v>47</v>
      </c>
      <c r="B3" s="14"/>
      <c r="C3" s="14"/>
      <c r="D3" s="14"/>
      <c r="E3" s="14"/>
      <c r="F3" s="15"/>
      <c r="G3" s="15"/>
      <c r="H3" s="15"/>
      <c r="I3" s="15"/>
      <c r="J3" s="35"/>
    </row>
    <row r="4" spans="1:9" ht="169.5" customHeight="1">
      <c r="A4" s="16">
        <v>1</v>
      </c>
      <c r="B4" s="16" t="s">
        <v>48</v>
      </c>
      <c r="C4" s="17" t="s">
        <v>49</v>
      </c>
      <c r="D4" s="16" t="s">
        <v>50</v>
      </c>
      <c r="E4" s="16" t="s">
        <v>51</v>
      </c>
      <c r="F4" s="16" t="s">
        <v>20</v>
      </c>
      <c r="G4" s="16" t="s">
        <v>52</v>
      </c>
      <c r="H4" s="16">
        <v>7469</v>
      </c>
      <c r="I4" s="16">
        <f aca="true" t="shared" si="0" ref="I4:I10">G4*H4</f>
        <v>7469</v>
      </c>
    </row>
    <row r="5" spans="1:9" ht="319.5" customHeight="1">
      <c r="A5" s="16">
        <v>2</v>
      </c>
      <c r="B5" s="16" t="s">
        <v>53</v>
      </c>
      <c r="C5" s="17" t="s">
        <v>54</v>
      </c>
      <c r="D5" s="16" t="s">
        <v>50</v>
      </c>
      <c r="E5" s="16" t="s">
        <v>55</v>
      </c>
      <c r="F5" s="16" t="s">
        <v>20</v>
      </c>
      <c r="G5" s="16">
        <v>4</v>
      </c>
      <c r="H5" s="16">
        <v>4800</v>
      </c>
      <c r="I5" s="16">
        <f t="shared" si="0"/>
        <v>19200</v>
      </c>
    </row>
    <row r="6" spans="1:10" s="2" customFormat="1" ht="180" customHeight="1">
      <c r="A6" s="16">
        <v>3</v>
      </c>
      <c r="B6" s="16" t="s">
        <v>56</v>
      </c>
      <c r="C6" s="17" t="s">
        <v>57</v>
      </c>
      <c r="D6" s="16" t="s">
        <v>50</v>
      </c>
      <c r="E6" s="16" t="s">
        <v>58</v>
      </c>
      <c r="F6" s="16" t="s">
        <v>20</v>
      </c>
      <c r="G6" s="16">
        <v>4</v>
      </c>
      <c r="H6" s="16">
        <v>4800</v>
      </c>
      <c r="I6" s="16">
        <f t="shared" si="0"/>
        <v>19200</v>
      </c>
      <c r="J6" s="8"/>
    </row>
    <row r="7" spans="1:9" ht="79.5" customHeight="1">
      <c r="A7" s="16">
        <v>4</v>
      </c>
      <c r="B7" s="16" t="s">
        <v>59</v>
      </c>
      <c r="C7" s="17" t="s">
        <v>60</v>
      </c>
      <c r="D7" s="16" t="s">
        <v>50</v>
      </c>
      <c r="E7" s="16" t="s">
        <v>61</v>
      </c>
      <c r="F7" s="16" t="s">
        <v>20</v>
      </c>
      <c r="G7" s="16">
        <v>4</v>
      </c>
      <c r="H7" s="16">
        <v>900</v>
      </c>
      <c r="I7" s="16">
        <f t="shared" si="0"/>
        <v>3600</v>
      </c>
    </row>
    <row r="8" spans="1:9" ht="60" customHeight="1">
      <c r="A8" s="16">
        <v>5</v>
      </c>
      <c r="B8" s="16" t="s">
        <v>62</v>
      </c>
      <c r="C8" s="17" t="s">
        <v>63</v>
      </c>
      <c r="D8" s="16" t="s">
        <v>64</v>
      </c>
      <c r="E8" s="16" t="s">
        <v>65</v>
      </c>
      <c r="F8" s="16" t="s">
        <v>36</v>
      </c>
      <c r="G8" s="16">
        <v>12</v>
      </c>
      <c r="H8" s="16">
        <v>75</v>
      </c>
      <c r="I8" s="16">
        <f t="shared" si="0"/>
        <v>900</v>
      </c>
    </row>
    <row r="9" spans="1:10" s="1" customFormat="1" ht="34.5" customHeight="1">
      <c r="A9" s="16">
        <v>6</v>
      </c>
      <c r="B9" s="16" t="s">
        <v>66</v>
      </c>
      <c r="C9" s="17" t="s">
        <v>67</v>
      </c>
      <c r="D9" s="16" t="s">
        <v>50</v>
      </c>
      <c r="E9" s="16" t="s">
        <v>68</v>
      </c>
      <c r="F9" s="16" t="s">
        <v>36</v>
      </c>
      <c r="G9" s="16">
        <v>1</v>
      </c>
      <c r="H9" s="16">
        <v>2160</v>
      </c>
      <c r="I9" s="16">
        <f t="shared" si="0"/>
        <v>2160</v>
      </c>
      <c r="J9" s="35"/>
    </row>
    <row r="10" spans="1:10" s="1" customFormat="1" ht="34.5" customHeight="1">
      <c r="A10" s="16">
        <v>7</v>
      </c>
      <c r="B10" s="16" t="s">
        <v>69</v>
      </c>
      <c r="C10" s="17" t="s">
        <v>70</v>
      </c>
      <c r="D10" s="16" t="s">
        <v>71</v>
      </c>
      <c r="E10" s="16" t="s">
        <v>72</v>
      </c>
      <c r="F10" s="16" t="s">
        <v>20</v>
      </c>
      <c r="G10" s="16">
        <v>2</v>
      </c>
      <c r="H10" s="16">
        <v>295</v>
      </c>
      <c r="I10" s="16">
        <f t="shared" si="0"/>
        <v>590</v>
      </c>
      <c r="J10" s="35"/>
    </row>
    <row r="11" spans="1:10" s="1" customFormat="1" ht="24.75" customHeight="1">
      <c r="A11" s="14" t="s">
        <v>73</v>
      </c>
      <c r="B11" s="14"/>
      <c r="C11" s="14"/>
      <c r="D11" s="14"/>
      <c r="E11" s="14"/>
      <c r="F11" s="15"/>
      <c r="G11" s="15"/>
      <c r="H11" s="15"/>
      <c r="I11" s="15"/>
      <c r="J11" s="35"/>
    </row>
    <row r="12" spans="1:252" s="3" customFormat="1" ht="34.5" customHeight="1">
      <c r="A12" s="18">
        <v>1</v>
      </c>
      <c r="B12" s="18" t="s">
        <v>74</v>
      </c>
      <c r="C12" s="19" t="s">
        <v>75</v>
      </c>
      <c r="D12" s="16" t="s">
        <v>76</v>
      </c>
      <c r="E12" s="16" t="s">
        <v>77</v>
      </c>
      <c r="F12" s="16" t="s">
        <v>78</v>
      </c>
      <c r="G12" s="16">
        <v>180</v>
      </c>
      <c r="H12" s="16">
        <v>5.52</v>
      </c>
      <c r="I12" s="16">
        <f>G12*H12</f>
        <v>993.5999999999999</v>
      </c>
      <c r="J12" s="8"/>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row>
    <row r="13" spans="1:252" s="3" customFormat="1" ht="30" customHeight="1">
      <c r="A13" s="18">
        <v>2</v>
      </c>
      <c r="B13" s="18" t="s">
        <v>79</v>
      </c>
      <c r="C13" s="19" t="s">
        <v>80</v>
      </c>
      <c r="D13" s="16" t="s">
        <v>81</v>
      </c>
      <c r="E13" s="16" t="s">
        <v>82</v>
      </c>
      <c r="F13" s="18" t="s">
        <v>83</v>
      </c>
      <c r="G13" s="16">
        <v>1</v>
      </c>
      <c r="H13" s="16">
        <v>300</v>
      </c>
      <c r="I13" s="16">
        <f>G13*H13</f>
        <v>300</v>
      </c>
      <c r="J13" s="8"/>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row>
    <row r="14" spans="1:252" s="3" customFormat="1" ht="60" customHeight="1">
      <c r="A14" s="18">
        <v>3</v>
      </c>
      <c r="B14" s="18" t="s">
        <v>84</v>
      </c>
      <c r="C14" s="20" t="s">
        <v>85</v>
      </c>
      <c r="D14" s="21" t="s">
        <v>76</v>
      </c>
      <c r="E14" s="21" t="s">
        <v>86</v>
      </c>
      <c r="F14" s="18" t="s">
        <v>87</v>
      </c>
      <c r="G14" s="22">
        <v>8</v>
      </c>
      <c r="H14" s="18">
        <v>12</v>
      </c>
      <c r="I14" s="18">
        <f>G14*H14</f>
        <v>96</v>
      </c>
      <c r="J14" s="8"/>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row>
    <row r="15" spans="1:10" s="3" customFormat="1" ht="24.75" customHeight="1">
      <c r="A15" s="18">
        <v>4</v>
      </c>
      <c r="B15" s="23" t="s">
        <v>88</v>
      </c>
      <c r="C15" s="24" t="s">
        <v>89</v>
      </c>
      <c r="D15" s="23" t="s">
        <v>64</v>
      </c>
      <c r="E15" s="23" t="s">
        <v>90</v>
      </c>
      <c r="F15" s="23" t="s">
        <v>78</v>
      </c>
      <c r="G15" s="23">
        <v>160</v>
      </c>
      <c r="H15" s="25">
        <v>2.78</v>
      </c>
      <c r="I15" s="23">
        <f aca="true" t="shared" si="1" ref="I15:I17">H15*G15</f>
        <v>444.79999999999995</v>
      </c>
      <c r="J15" s="36"/>
    </row>
    <row r="16" spans="1:10" s="3" customFormat="1" ht="24.75" customHeight="1">
      <c r="A16" s="18">
        <v>5</v>
      </c>
      <c r="B16" s="23" t="s">
        <v>91</v>
      </c>
      <c r="C16" s="24" t="s">
        <v>92</v>
      </c>
      <c r="D16" s="23" t="s">
        <v>64</v>
      </c>
      <c r="E16" s="23" t="s">
        <v>93</v>
      </c>
      <c r="F16" s="23" t="s">
        <v>78</v>
      </c>
      <c r="G16" s="23">
        <v>160</v>
      </c>
      <c r="H16" s="25">
        <v>5.6</v>
      </c>
      <c r="I16" s="23">
        <f t="shared" si="1"/>
        <v>896</v>
      </c>
      <c r="J16" s="36"/>
    </row>
    <row r="17" spans="1:10" s="3" customFormat="1" ht="24.75" customHeight="1">
      <c r="A17" s="18">
        <v>6</v>
      </c>
      <c r="B17" s="23" t="s">
        <v>94</v>
      </c>
      <c r="C17" s="24" t="s">
        <v>95</v>
      </c>
      <c r="D17" s="23" t="s">
        <v>64</v>
      </c>
      <c r="E17" s="23" t="s">
        <v>96</v>
      </c>
      <c r="F17" s="23" t="s">
        <v>78</v>
      </c>
      <c r="G17" s="23">
        <v>185</v>
      </c>
      <c r="H17" s="25">
        <v>6.6</v>
      </c>
      <c r="I17" s="23">
        <f t="shared" si="1"/>
        <v>1221</v>
      </c>
      <c r="J17" s="36"/>
    </row>
    <row r="18" spans="1:10" s="3" customFormat="1" ht="150" customHeight="1">
      <c r="A18" s="18">
        <v>7</v>
      </c>
      <c r="B18" s="23" t="s">
        <v>97</v>
      </c>
      <c r="C18" s="17" t="s">
        <v>98</v>
      </c>
      <c r="D18" s="16" t="s">
        <v>99</v>
      </c>
      <c r="E18" s="16" t="s">
        <v>100</v>
      </c>
      <c r="F18" s="23" t="s">
        <v>78</v>
      </c>
      <c r="G18" s="16">
        <v>285</v>
      </c>
      <c r="H18" s="25">
        <v>2.88</v>
      </c>
      <c r="I18" s="18">
        <f>G18*H18</f>
        <v>820.8</v>
      </c>
      <c r="J18" s="36"/>
    </row>
    <row r="19" spans="1:10" s="3" customFormat="1" ht="60" customHeight="1">
      <c r="A19" s="18">
        <v>8</v>
      </c>
      <c r="B19" s="23" t="s">
        <v>101</v>
      </c>
      <c r="C19" s="24" t="s">
        <v>102</v>
      </c>
      <c r="D19" s="16" t="s">
        <v>64</v>
      </c>
      <c r="E19" s="16" t="s">
        <v>65</v>
      </c>
      <c r="F19" s="16" t="s">
        <v>45</v>
      </c>
      <c r="G19" s="16">
        <v>1</v>
      </c>
      <c r="H19" s="16">
        <v>1000</v>
      </c>
      <c r="I19" s="18">
        <f>G19*H19</f>
        <v>1000</v>
      </c>
      <c r="J19" s="36"/>
    </row>
    <row r="20" spans="1:9" ht="30" customHeight="1">
      <c r="A20" s="26" t="s">
        <v>103</v>
      </c>
      <c r="B20" s="27" t="s">
        <v>104</v>
      </c>
      <c r="C20" s="28" t="s">
        <v>105</v>
      </c>
      <c r="D20" s="29"/>
      <c r="E20" s="28"/>
      <c r="F20" s="28"/>
      <c r="G20" s="28">
        <f>SUM(I4:I19)</f>
        <v>58891.200000000004</v>
      </c>
      <c r="H20" s="28"/>
      <c r="I20" s="28"/>
    </row>
    <row r="21" spans="1:9" ht="30" customHeight="1">
      <c r="A21" s="30" t="s">
        <v>106</v>
      </c>
      <c r="B21" s="27" t="s">
        <v>107</v>
      </c>
      <c r="C21" s="31" t="s">
        <v>108</v>
      </c>
      <c r="D21" s="29"/>
      <c r="E21" s="31"/>
      <c r="F21" s="31"/>
      <c r="G21" s="28">
        <f>G20*10%</f>
        <v>5889.120000000001</v>
      </c>
      <c r="H21" s="31"/>
      <c r="I21" s="31"/>
    </row>
    <row r="22" spans="1:9" ht="30" customHeight="1">
      <c r="A22" s="30" t="s">
        <v>109</v>
      </c>
      <c r="B22" s="27" t="s">
        <v>110</v>
      </c>
      <c r="C22" s="28" t="s">
        <v>111</v>
      </c>
      <c r="D22" s="29"/>
      <c r="E22" s="28"/>
      <c r="F22" s="28"/>
      <c r="G22" s="28">
        <f>(G20+G21)*5%</f>
        <v>3239.0160000000005</v>
      </c>
      <c r="H22" s="28"/>
      <c r="I22" s="28"/>
    </row>
    <row r="23" spans="1:10" s="4" customFormat="1" ht="30" customHeight="1">
      <c r="A23" s="30" t="s">
        <v>112</v>
      </c>
      <c r="B23" s="32" t="s">
        <v>113</v>
      </c>
      <c r="C23" s="33" t="s">
        <v>114</v>
      </c>
      <c r="D23" s="34"/>
      <c r="E23" s="33"/>
      <c r="F23" s="33"/>
      <c r="G23" s="33">
        <f>SUM(G20:I22)</f>
        <v>68019.33600000001</v>
      </c>
      <c r="H23" s="33"/>
      <c r="I23" s="33"/>
      <c r="J23" s="37"/>
    </row>
  </sheetData>
  <sheetProtection/>
  <mergeCells count="7">
    <mergeCell ref="A1:I1"/>
    <mergeCell ref="A3:I3"/>
    <mergeCell ref="A11:I11"/>
    <mergeCell ref="G20:I20"/>
    <mergeCell ref="G21:I21"/>
    <mergeCell ref="G22:I22"/>
    <mergeCell ref="G23:I23"/>
  </mergeCells>
  <printOptions horizontalCentered="1"/>
  <pageMargins left="0.39305555555555555" right="0.39305555555555555" top="0.7868055555555555" bottom="0.7868055555555555" header="0.39305555555555555" footer="0.393055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2022-03-25T02:08:00Z</dcterms:created>
  <dcterms:modified xsi:type="dcterms:W3CDTF">2022-04-25T03:38:43Z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9AD08E0BFC6C45C3B44B1978E8301807</vt:lpwstr>
  </property>
  <property fmtid="{D5CDD505-2E9C-101B-9397-08002B2CF9AE}" pid="4" name="KSOProductBuildV">
    <vt:lpwstr>2052-11.8.2.8576</vt:lpwstr>
  </property>
</Properties>
</file>